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405" windowWidth="14805" windowHeight="7710"/>
  </bookViews>
  <sheets>
    <sheet name="Лист1" sheetId="3" r:id="rId1"/>
  </sheets>
  <calcPr calcId="125725"/>
</workbook>
</file>

<file path=xl/calcChain.xml><?xml version="1.0" encoding="utf-8"?>
<calcChain xmlns="http://schemas.openxmlformats.org/spreadsheetml/2006/main">
  <c r="C18" i="3"/>
  <c r="F18" s="1"/>
  <c r="E79"/>
  <c r="E76" s="1"/>
  <c r="D76"/>
  <c r="D75" s="1"/>
  <c r="C76"/>
  <c r="F78"/>
  <c r="E78"/>
  <c r="E71"/>
  <c r="D69"/>
  <c r="D68" s="1"/>
  <c r="C69"/>
  <c r="D57"/>
  <c r="E58"/>
  <c r="E57" s="1"/>
  <c r="F58"/>
  <c r="C57"/>
  <c r="C38"/>
  <c r="D38"/>
  <c r="E94"/>
  <c r="D93"/>
  <c r="C93"/>
  <c r="C92" s="1"/>
  <c r="D92"/>
  <c r="E91"/>
  <c r="E90" s="1"/>
  <c r="D90"/>
  <c r="C90"/>
  <c r="E89"/>
  <c r="E88"/>
  <c r="D87"/>
  <c r="D86" s="1"/>
  <c r="C87"/>
  <c r="C86" s="1"/>
  <c r="F85"/>
  <c r="E85"/>
  <c r="F84"/>
  <c r="E84"/>
  <c r="D83"/>
  <c r="C83"/>
  <c r="C82" s="1"/>
  <c r="D82"/>
  <c r="F81"/>
  <c r="E81"/>
  <c r="D80"/>
  <c r="C80"/>
  <c r="F77"/>
  <c r="E77"/>
  <c r="E73"/>
  <c r="F72"/>
  <c r="E72"/>
  <c r="F70"/>
  <c r="E70"/>
  <c r="F69"/>
  <c r="C68"/>
  <c r="C67" s="1"/>
  <c r="F66"/>
  <c r="E66"/>
  <c r="D65"/>
  <c r="D64" s="1"/>
  <c r="C65"/>
  <c r="C64" s="1"/>
  <c r="F63"/>
  <c r="E63"/>
  <c r="D62"/>
  <c r="C62"/>
  <c r="E56"/>
  <c r="D55"/>
  <c r="C55"/>
  <c r="C54" s="1"/>
  <c r="E53"/>
  <c r="D52"/>
  <c r="C52"/>
  <c r="F51"/>
  <c r="E51"/>
  <c r="D50"/>
  <c r="C50"/>
  <c r="C49" s="1"/>
  <c r="C48" s="1"/>
  <c r="F47"/>
  <c r="E47"/>
  <c r="D46"/>
  <c r="D45" s="1"/>
  <c r="C46"/>
  <c r="C45" s="1"/>
  <c r="E44"/>
  <c r="D43"/>
  <c r="C43"/>
  <c r="E43" s="1"/>
  <c r="D42"/>
  <c r="F41"/>
  <c r="E41"/>
  <c r="D40"/>
  <c r="C40"/>
  <c r="F39"/>
  <c r="E39"/>
  <c r="E38" s="1"/>
  <c r="E37" s="1"/>
  <c r="C37"/>
  <c r="C36" s="1"/>
  <c r="F34"/>
  <c r="E34"/>
  <c r="D33"/>
  <c r="D32" s="1"/>
  <c r="C33"/>
  <c r="F31"/>
  <c r="E31"/>
  <c r="D30"/>
  <c r="C30"/>
  <c r="F29"/>
  <c r="E29"/>
  <c r="D28"/>
  <c r="D27" s="1"/>
  <c r="D24" s="1"/>
  <c r="C28"/>
  <c r="F26"/>
  <c r="E26"/>
  <c r="D25"/>
  <c r="C25"/>
  <c r="F23"/>
  <c r="E23"/>
  <c r="E22" s="1"/>
  <c r="D22"/>
  <c r="F22" s="1"/>
  <c r="C22"/>
  <c r="E21"/>
  <c r="E20" s="1"/>
  <c r="D20"/>
  <c r="F20" s="1"/>
  <c r="F19"/>
  <c r="E19"/>
  <c r="F16"/>
  <c r="E16"/>
  <c r="F15"/>
  <c r="E15"/>
  <c r="F14"/>
  <c r="E14"/>
  <c r="F13"/>
  <c r="E13"/>
  <c r="D12"/>
  <c r="C12"/>
  <c r="C11" s="1"/>
  <c r="F10"/>
  <c r="E10"/>
  <c r="E9" s="1"/>
  <c r="D9"/>
  <c r="D8" s="1"/>
  <c r="C9"/>
  <c r="C8" s="1"/>
  <c r="E80" l="1"/>
  <c r="C74"/>
  <c r="C61"/>
  <c r="E64"/>
  <c r="C75"/>
  <c r="E25"/>
  <c r="E82"/>
  <c r="E86"/>
  <c r="E40"/>
  <c r="C42"/>
  <c r="E42" s="1"/>
  <c r="F50"/>
  <c r="E68"/>
  <c r="E12"/>
  <c r="E83"/>
  <c r="E87"/>
  <c r="E69"/>
  <c r="D67"/>
  <c r="E67" s="1"/>
  <c r="D61"/>
  <c r="E61" s="1"/>
  <c r="E65"/>
  <c r="E62"/>
  <c r="C60"/>
  <c r="C59" s="1"/>
  <c r="F57"/>
  <c r="D49"/>
  <c r="D48" s="1"/>
  <c r="F48" s="1"/>
  <c r="F46"/>
  <c r="F45"/>
  <c r="F38"/>
  <c r="E33"/>
  <c r="E30"/>
  <c r="C27"/>
  <c r="E27" s="1"/>
  <c r="E28"/>
  <c r="C24"/>
  <c r="E24" s="1"/>
  <c r="D11"/>
  <c r="E11" s="1"/>
  <c r="E8"/>
  <c r="F9"/>
  <c r="D17"/>
  <c r="E18"/>
  <c r="C17"/>
  <c r="F25"/>
  <c r="F27"/>
  <c r="F28"/>
  <c r="F30"/>
  <c r="F33"/>
  <c r="D37"/>
  <c r="F40"/>
  <c r="E45"/>
  <c r="E46"/>
  <c r="E50"/>
  <c r="E52"/>
  <c r="E55"/>
  <c r="D74"/>
  <c r="E75"/>
  <c r="F76"/>
  <c r="E92"/>
  <c r="E93"/>
  <c r="C32"/>
  <c r="F32" s="1"/>
  <c r="F8"/>
  <c r="F12"/>
  <c r="F61"/>
  <c r="F62"/>
  <c r="F64"/>
  <c r="F65"/>
  <c r="F68"/>
  <c r="F75"/>
  <c r="F80"/>
  <c r="F82"/>
  <c r="F83"/>
  <c r="D54"/>
  <c r="E32" l="1"/>
  <c r="F67"/>
  <c r="C35"/>
  <c r="C7" s="1"/>
  <c r="E48"/>
  <c r="C6"/>
  <c r="E49"/>
  <c r="F49"/>
  <c r="F24"/>
  <c r="F11"/>
  <c r="E74"/>
  <c r="D60"/>
  <c r="F37"/>
  <c r="D36"/>
  <c r="E17"/>
  <c r="F74"/>
  <c r="F17"/>
  <c r="E54"/>
  <c r="F36" l="1"/>
  <c r="D35"/>
  <c r="D7" s="1"/>
  <c r="E36"/>
  <c r="E60"/>
  <c r="D59"/>
  <c r="D6" s="1"/>
  <c r="F60"/>
  <c r="F35" l="1"/>
  <c r="E35"/>
  <c r="E7" s="1"/>
  <c r="E59"/>
  <c r="F59"/>
  <c r="E6" l="1"/>
  <c r="F6"/>
  <c r="F7"/>
</calcChain>
</file>

<file path=xl/sharedStrings.xml><?xml version="1.0" encoding="utf-8"?>
<sst xmlns="http://schemas.openxmlformats.org/spreadsheetml/2006/main" count="186" uniqueCount="175">
  <si>
    <t>Код бюджетной классификации Российской Федерации</t>
  </si>
  <si>
    <t>ВСЕГО ДОХОДОВ</t>
  </si>
  <si>
    <t>182 1 01 02010 01 0000 110</t>
  </si>
  <si>
    <t>182 1 05 03010 01 0000 110</t>
  </si>
  <si>
    <t>Исполнено, тыс.руб.</t>
  </si>
  <si>
    <t>Показатели исполнения</t>
  </si>
  <si>
    <t>процент исполнения, %</t>
  </si>
  <si>
    <t>отклонение ("-" неисполнено, "+" перевыполнение плана), тыс.руб.</t>
  </si>
  <si>
    <t>Наименование статьи дохода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</si>
  <si>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</si>
  <si>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Единый сельскохозяйственный налог</t>
  </si>
  <si>
    <t>000 8 50 00000 00 0000 000</t>
  </si>
  <si>
    <t>000 1 00 00000 00 0000 000</t>
  </si>
  <si>
    <t>000 1 01 00000 00 0000 000</t>
  </si>
  <si>
    <t>000 1 06 00000 00 0000 000</t>
  </si>
  <si>
    <t>Налоги на имущество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</si>
  <si>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</si>
  <si>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</si>
  <si>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</si>
  <si>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</si>
  <si>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Доходы от компенсации затрат государства</t>
  </si>
  <si>
    <t>000 1 16 00000 00 0000 000</t>
  </si>
  <si>
    <t>000 2 00 00000 00 0000 000</t>
  </si>
  <si>
    <t>000 2 02 00000 00 0000 000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</si>
  <si>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</si>
  <si>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</si>
  <si>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</si>
  <si>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</si>
  <si>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</si>
  <si>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</si>
  <si>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000 2 18 00000 00 0000 000</t>
  </si>
  <si>
    <t>000 2 19 00000 00 0000 000</t>
  </si>
  <si>
    <t>Налог, взимаемый с налогоплательщиков, выбравших в качестве объекта налогообложения доходы</t>
  </si>
  <si>
    <t>НАЛОГОВЫЕ И НЕНАЛОГОВЫЕ ДОХОДЫ</t>
  </si>
  <si>
    <t>НАЛОГИ НА ПРИБЫЛЬ, ДОХОДЫ</t>
  </si>
  <si>
    <t>000 1 01 02000 01 0000 110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</si>
  <si>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</si>
  <si>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</si>
  <si>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</si>
  <si>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</si>
  <si>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</si>
  <si>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</si>
  <si>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</si>
  <si>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</si>
  <si>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</si>
  <si>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000 1 05 01000 00 0000 110</t>
  </si>
  <si>
    <t>182 1 05 01010 01 0000 110</t>
  </si>
  <si>
    <t>182 1 05 01020 01 0000 110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</si>
  <si>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</si>
  <si>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000 1 05 03000 01 0000 110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</si>
  <si>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</si>
  <si>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</si>
  <si>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</si>
  <si>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</si>
  <si>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000 1 06 06000  00 0000 110</t>
  </si>
  <si>
    <t xml:space="preserve">Земельный налог 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</si>
  <si>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</si>
  <si>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</si>
  <si>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</si>
  <si>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</si>
  <si>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</si>
  <si>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</si>
  <si>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</si>
  <si>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</si>
  <si>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</si>
  <si>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</si>
  <si>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</si>
  <si>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660 1 08 04020 01 0000 110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</si>
  <si>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</si>
  <si>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</si>
  <si>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</si>
  <si>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</si>
  <si>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</si>
  <si>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660 1 11 05025 10 0000 120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</si>
  <si>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</si>
  <si>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</si>
  <si>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</si>
  <si>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660 1 11 05075 10 0000 120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</si>
  <si>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</si>
  <si>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</si>
  <si>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</si>
  <si>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</si>
  <si>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</si>
  <si>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</si>
  <si>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0 00 1 13 02000 00 0000 130</t>
  </si>
  <si>
    <t xml:space="preserve">660 1 13 02065 10 0000 130 
</t>
  </si>
  <si>
    <t>Прочие доходы от компенсации затрат государства</t>
  </si>
  <si>
    <t>660 1 13 02995 10 0000 130</t>
  </si>
  <si>
    <t>Прочие доходы от компенсации затрат бюджетов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</si>
  <si>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</si>
  <si>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</si>
  <si>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</si>
  <si>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</si>
  <si>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660 2 02 15001 10 0000 150</t>
  </si>
  <si>
    <t>000 2 02 19999 00 0000 150</t>
  </si>
  <si>
    <t>Прочие дотации</t>
  </si>
  <si>
    <t>660 2 02 19999 10 0000 150</t>
  </si>
  <si>
    <t>Прочие дотации бюджетам сельских поселений в том числе:</t>
  </si>
  <si>
    <t xml:space="preserve"> Иные межбюджетные трансферты на поддержку мер по обеспечению сбалансированности бюджетов поселений муниципального района "Заполярный район" на 2019 год</t>
  </si>
  <si>
    <t>000 2 02 29999 00 0000 150</t>
  </si>
  <si>
    <t>Прочие субсидии</t>
  </si>
  <si>
    <t>660 2 02 29999 10 0000 150</t>
  </si>
  <si>
    <t>Прочие субсидии бюджетам сельских поселений в т.ч.: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</si>
  <si>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</si>
  <si>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</si>
  <si>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660 2 02 30024 10 0000 150</t>
  </si>
  <si>
    <t>Субвенции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</si>
  <si>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</si>
  <si>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</si>
  <si>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660 2 02 35118 10 0000 150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</si>
  <si>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</si>
  <si>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</si>
  <si>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</si>
  <si>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660 2 02 40014 10 0000 150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</si>
  <si>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в том числе:</t>
  </si>
  <si>
    <t>660 2 02 49999 10 0000 150</t>
  </si>
  <si>
    <t>000 2 07 00000 00 0000 000</t>
  </si>
  <si>
    <t>ПРОЧИЕ БЕЗВОЗМЕЗДНЫЕ ПОСТУПЛЕНИЯ</t>
  </si>
  <si>
    <t>660 2 07 05000 10 0000 150</t>
  </si>
  <si>
    <t>Прочие безвозмездные поступления в бюджеты сельских поселений</t>
  </si>
  <si>
    <t>660 2 07 05020 10 0000 150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</si>
  <si>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</si>
  <si>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660 2 07 05030 10 0000 150</t>
  </si>
  <si>
    <t>660 2 18 60010 10 0000 150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</si>
  <si>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</si>
  <si>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</si>
  <si>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660 2 19 35118 10 0000 150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</si>
  <si>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</si>
  <si>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</si>
  <si>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СОВОКУПНЫЙ ДОХОД</t>
  </si>
  <si>
    <t xml:space="preserve">Налог, взимаемый в связи с применением упрощенной системы налогообложения
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</si>
  <si>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</si>
  <si>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</si>
  <si>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</si>
  <si>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</si>
  <si>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 xml:space="preserve"> ДОХОДЫ ОТ ОКАЗАНИЯ ПЛАТНЫХ УСЛУГ (РАБОТ) И КОМПЕНСАЦИИ  ЗАТРАТ ГОСУДАРСТВА</t>
  </si>
  <si>
    <t xml:space="preserve">Доходы, поступающие в порядке возмещения расходов, понесенных в связи с эксплуатацией имущества  
</t>
  </si>
  <si>
    <t xml:space="preserve">Доходы, поступающие в порядке возмещения расходов, понесенных в связи с эксплуатацией имущества сельских поселений </t>
  </si>
  <si>
    <t>ШТРАФЫ, САНКЦИИ, ВОЗМЕЩЕНИЕ УЩЕРБА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</si>
  <si>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</si>
  <si>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</si>
  <si>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Дотации  на выравнивание бюджетной обеспеченности</t>
  </si>
  <si>
    <t xml:space="preserve">  Субсидии местным бюджетам на софинансирование расходных обязательств по содержанию на территории Ненецкого автономного округа мест захоронения участников Великой Отечественной войны, ветеранов боевых действий, участников локальных войн и вооруженных конфликтов.
</t>
  </si>
  <si>
    <t>Субсидии местным бюджетам на проведение мероприятий по сносу домов, признанных в установленном порядке ветхими или аварийными и непригодными для проживания</t>
  </si>
  <si>
    <t>Субсидии бюджетам муниципальных образований Ненецкого автономного округа на реализацию проекта по поддержке местных инициатив</t>
  </si>
  <si>
    <t xml:space="preserve">Субвенции бюджетам сельских поселений на выполнение передаваемых полномочий субъектов Российской Федерации в т.ч: </t>
  </si>
  <si>
    <t>Прочие межбюджетные трансферты, передаваемые бюджетам сельских поселений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</si>
  <si>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</si>
  <si>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</si>
  <si>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0001 03 00000 00 0000 000
</t>
  </si>
  <si>
    <t xml:space="preserve">0001 03 02000 01 0000 110
</t>
  </si>
  <si>
    <t>000 1 05 00000 00 0000 110</t>
  </si>
  <si>
    <t>182 1 05 01021 01 0000 110</t>
  </si>
  <si>
    <t>000 1 11 05025 00 0000 120</t>
  </si>
  <si>
    <t>000 1 11 07000 00 0000 120</t>
  </si>
  <si>
    <t>000 1 11 07010 00 0000 120</t>
  </si>
  <si>
    <t>660 1 11 07015 10 0000 120</t>
  </si>
  <si>
    <t>000 1 11 09045 10 0000 120</t>
  </si>
  <si>
    <t>000 1 13 02060 00 0000 130</t>
  </si>
  <si>
    <t>000 1 13 02990 00 0000 130</t>
  </si>
  <si>
    <t>000 1 16 90000 00 0000 140</t>
  </si>
  <si>
    <t>660 1 16 90050 10 0000 140</t>
  </si>
  <si>
    <t>000 2 02 15001 00 0000150</t>
  </si>
  <si>
    <t>660 2 19 00000 10 0000 150</t>
  </si>
  <si>
    <t>Возврат остатков субсидий, субвенций и иных межбюджетных трансфертов, имеющих целевое назначение, прошлых лет.</t>
  </si>
  <si>
    <t>Дотации бюджетам сельских поселений на выравнивание бюджетной обеспеченности</t>
  </si>
  <si>
    <t>Прочие неналоговые доходы</t>
  </si>
  <si>
    <t>Прочие неналоговые доходы бюджетов сельских поселений</t>
  </si>
  <si>
    <t>000 1 17 05000 00 0000 180</t>
  </si>
  <si>
    <t>660 1 17 05050 10 0000 180</t>
  </si>
  <si>
    <t>Субсидии местным бюджетам на софинансирование расходных обязательств по участию в организации деятельности по сбору (в том числе раздельному сбору), транспортированию, обработке, утилизации, обезвреживанию, захоронению твёрдых коммунальных отходов</t>
  </si>
  <si>
    <t>Субвенции местным бюджетам   на осуществление государственного полномочия Ненецкого автономного округа по предоставлению  единовременной выплаты пенсионерам на капитальный ремонт  находящегося в их собственности жилого помещения</t>
  </si>
  <si>
    <t xml:space="preserve"> Субвенции местным бюджетам на осуществление отдельных государственных полномочий по предоставлению гражданам компенсационных выплат в целях создания дополнительных условий для расселения граждан из жилых помещений в домах, признанных аварийными</t>
  </si>
  <si>
    <t>Сведения об исполнении местного бюджета по доходам в разрезе видов доходов за  2019 год в сравнении с первоначально запланированными значениями на 2019 год</t>
  </si>
  <si>
    <t>Первоначальный план на 2019 год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</si>
</sst>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_р_._-;\-* #,##0.0_р_._-;_-* &quot;-&quot;??_р_.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name val="Arial Cyr"/>
      <family val="2"/>
      <charset val="204"/>
    </font>
    <font>
      <sz val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75">
    <xf numFmtId="0" fontId="0" fillId="0" borderId="0" xfId="0"/>
    <xf numFmtId="165" fontId="2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/>
    <xf numFmtId="164" fontId="3" fillId="0" borderId="1" xfId="1" applyNumberFormat="1" applyFont="1" applyFill="1" applyBorder="1" applyAlignment="1"/>
    <xf numFmtId="164" fontId="2" fillId="0" borderId="1" xfId="1" applyNumberFormat="1" applyFont="1" applyFill="1" applyBorder="1" applyAlignment="1"/>
    <xf numFmtId="0" fontId="6" fillId="2" borderId="0" xfId="0" applyFont="1" applyFill="1"/>
    <xf numFmtId="0" fontId="5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center" wrapText="1"/>
    </xf>
    <xf numFmtId="0" fontId="5" fillId="0" borderId="0" xfId="0" applyFont="1" applyFill="1"/>
    <xf numFmtId="0" fontId="5" fillId="2" borderId="0" xfId="0" applyFont="1" applyFill="1"/>
    <xf numFmtId="0" fontId="6" fillId="0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0" fontId="2" fillId="2" borderId="6" xfId="0" applyFont="1" applyFill="1" applyBorder="1" applyAlignment="1">
      <alignment horizontal="left" wrapText="1"/>
    </xf>
    <xf numFmtId="0" fontId="3" fillId="2" borderId="6" xfId="2" applyFont="1" applyFill="1" applyBorder="1" applyAlignment="1">
      <alignment horizontal="left" wrapText="1"/>
    </xf>
    <xf numFmtId="0" fontId="2" fillId="2" borderId="6" xfId="2" applyFont="1" applyFill="1" applyBorder="1" applyAlignment="1">
      <alignment horizontal="left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3" fillId="2" borderId="7" xfId="0" applyFont="1" applyFill="1" applyBorder="1"/>
    <xf numFmtId="0" fontId="2" fillId="2" borderId="7" xfId="0" applyFont="1" applyFill="1" applyBorder="1" applyAlignment="1">
      <alignment wrapText="1"/>
    </xf>
    <xf numFmtId="0" fontId="3" fillId="2" borderId="7" xfId="0" applyFont="1" applyFill="1" applyBorder="1" applyAlignment="1">
      <alignment wrapText="1"/>
    </xf>
    <xf numFmtId="0" fontId="2" fillId="2" borderId="3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wrapText="1"/>
    </xf>
    <xf numFmtId="0" fontId="2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wrapText="1"/>
    </xf>
    <xf numFmtId="0" fontId="3" fillId="2" borderId="6" xfId="0" applyFont="1" applyFill="1" applyBorder="1" applyAlignment="1">
      <alignment horizontal="left" wrapText="1"/>
    </xf>
    <xf numFmtId="4" fontId="2" fillId="2" borderId="1" xfId="0" applyNumberFormat="1" applyFont="1" applyFill="1" applyBorder="1"/>
    <xf numFmtId="0" fontId="7" fillId="0" borderId="1" xfId="0" applyFont="1" applyBorder="1" applyAlignment="1">
      <alignment wrapText="1"/>
    </xf>
    <xf numFmtId="4" fontId="3" fillId="2" borderId="1" xfId="0" applyNumberFormat="1" applyFont="1" applyFill="1" applyBorder="1"/>
    <xf numFmtId="3" fontId="3" fillId="2" borderId="5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left"/>
    </xf>
    <xf numFmtId="3" fontId="2" fillId="2" borderId="5" xfId="0" applyNumberFormat="1" applyFont="1" applyFill="1" applyBorder="1" applyAlignment="1">
      <alignment horizontal="left"/>
    </xf>
    <xf numFmtId="3" fontId="3" fillId="2" borderId="5" xfId="0" applyNumberFormat="1" applyFont="1" applyFill="1" applyBorder="1" applyAlignment="1">
      <alignment horizontal="left" wrapText="1"/>
    </xf>
    <xf numFmtId="3" fontId="2" fillId="2" borderId="5" xfId="0" applyNumberFormat="1" applyFont="1" applyFill="1" applyBorder="1" applyAlignment="1">
      <alignment horizontal="left" wrapText="1"/>
    </xf>
    <xf numFmtId="0" fontId="2" fillId="0" borderId="4" xfId="0" applyFont="1" applyBorder="1"/>
    <xf numFmtId="3" fontId="3" fillId="2" borderId="6" xfId="0" applyNumberFormat="1" applyFont="1" applyFill="1" applyBorder="1" applyAlignment="1">
      <alignment horizontal="left"/>
    </xf>
    <xf numFmtId="4" fontId="3" fillId="2" borderId="3" xfId="0" applyNumberFormat="1" applyFont="1" applyFill="1" applyBorder="1"/>
    <xf numFmtId="3" fontId="2" fillId="2" borderId="6" xfId="0" applyNumberFormat="1" applyFont="1" applyFill="1" applyBorder="1" applyAlignment="1">
      <alignment horizontal="left"/>
    </xf>
    <xf numFmtId="4" fontId="2" fillId="2" borderId="3" xfId="0" applyNumberFormat="1" applyFont="1" applyFill="1" applyBorder="1"/>
    <xf numFmtId="3" fontId="3" fillId="2" borderId="1" xfId="0" applyNumberFormat="1" applyFont="1" applyFill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0" fontId="2" fillId="2" borderId="3" xfId="0" applyFont="1" applyFill="1" applyBorder="1"/>
    <xf numFmtId="0" fontId="3" fillId="2" borderId="3" xfId="0" applyFont="1" applyFill="1" applyBorder="1"/>
    <xf numFmtId="3" fontId="3" fillId="2" borderId="7" xfId="0" applyNumberFormat="1" applyFont="1" applyFill="1" applyBorder="1" applyAlignment="1">
      <alignment horizontal="left" wrapText="1"/>
    </xf>
    <xf numFmtId="3" fontId="2" fillId="2" borderId="7" xfId="0" applyNumberFormat="1" applyFont="1" applyFill="1" applyBorder="1" applyAlignment="1">
      <alignment horizontal="left" wrapText="1"/>
    </xf>
    <xf numFmtId="0" fontId="2" fillId="2" borderId="7" xfId="0" applyFont="1" applyFill="1" applyBorder="1"/>
    <xf numFmtId="3" fontId="2" fillId="2" borderId="7" xfId="0" applyNumberFormat="1" applyFont="1" applyFill="1" applyBorder="1" applyAlignment="1">
      <alignment horizontal="lef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left"/>
    </xf>
    <xf numFmtId="0" fontId="2" fillId="0" borderId="7" xfId="0" applyFont="1" applyBorder="1"/>
    <xf numFmtId="0" fontId="2" fillId="0" borderId="7" xfId="0" applyFont="1" applyBorder="1" applyAlignment="1">
      <alignment wrapText="1"/>
    </xf>
    <xf numFmtId="0" fontId="2" fillId="0" borderId="7" xfId="0" applyFont="1" applyBorder="1" applyAlignment="1">
      <alignment horizontal="left" wrapText="1"/>
    </xf>
    <xf numFmtId="0" fontId="2" fillId="3" borderId="7" xfId="0" applyFont="1" applyFill="1" applyBorder="1" applyAlignment="1">
      <alignment wrapText="1"/>
    </xf>
    <xf numFmtId="0" fontId="3" fillId="0" borderId="7" xfId="0" applyFont="1" applyBorder="1" applyAlignment="1">
      <alignment horizontal="left" wrapText="1"/>
    </xf>
    <xf numFmtId="0" fontId="3" fillId="2" borderId="5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0" fontId="3" fillId="2" borderId="6" xfId="0" applyFont="1" applyFill="1" applyBorder="1"/>
    <xf numFmtId="0" fontId="2" fillId="2" borderId="6" xfId="0" applyFont="1" applyFill="1" applyBorder="1"/>
    <xf numFmtId="3" fontId="2" fillId="0" borderId="1" xfId="0" applyNumberFormat="1" applyFont="1" applyFill="1" applyBorder="1" applyAlignment="1">
      <alignment horizontal="center" vertical="center" wrapText="1"/>
    </xf>
    <xf numFmtId="0" fontId="8" fillId="0" borderId="5" xfId="0" applyFont="1" applyBorder="1"/>
    <xf numFmtId="0" fontId="9" fillId="0" borderId="5" xfId="0" applyFont="1" applyBorder="1"/>
    <xf numFmtId="0" fontId="5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I94"/>
  <sheetViews>
    <sheetView tabSelected="1" topLeftCell="A3" workbookViewId="0">
      <selection activeCell="F3" sqref="F3"/>
    </sheetView>
  </sheetViews>
  <sheetFormatPr defaultColWidth="9.140625" defaultRowHeight="15"/>
  <cols>
    <col min="1" max="1" width="27.5703125" style="13" customWidth="1"/>
    <col min="2" max="2" width="48.7109375" style="7" customWidth="1"/>
    <col min="3" max="5" width="15.85546875" style="7" customWidth="1"/>
    <col min="6" max="6" width="12.85546875" style="7" customWidth="1"/>
    <col min="7" max="98" width="9.140625" style="7" customWidth="1"/>
    <col min="99" max="16384" width="9.140625" style="7"/>
  </cols>
  <sheetData>
    <row r="1" spans="1:113">
      <c r="A1" s="67"/>
      <c r="B1" s="67"/>
      <c r="D1" s="8"/>
      <c r="F1" s="8"/>
    </row>
    <row r="2" spans="1:113" ht="30" customHeight="1">
      <c r="A2" s="68" t="s">
        <v>173</v>
      </c>
      <c r="B2" s="68"/>
      <c r="C2" s="68"/>
      <c r="D2" s="68"/>
      <c r="E2" s="68"/>
      <c r="F2" s="68"/>
    </row>
    <row r="3" spans="1:113">
      <c r="A3" s="9"/>
      <c r="B3" s="9"/>
      <c r="D3" s="9"/>
    </row>
    <row r="4" spans="1:113">
      <c r="A4" s="69" t="s">
        <v>0</v>
      </c>
      <c r="B4" s="71" t="s">
        <v>8</v>
      </c>
      <c r="C4" s="73" t="s">
        <v>174</v>
      </c>
      <c r="D4" s="73" t="s">
        <v>4</v>
      </c>
      <c r="E4" s="74" t="s">
        <v>5</v>
      </c>
      <c r="F4" s="74"/>
    </row>
    <row r="5" spans="1:113" ht="60">
      <c r="A5" s="70"/>
      <c r="B5" s="72"/>
      <c r="C5" s="73"/>
      <c r="D5" s="73"/>
      <c r="E5" s="1" t="s">
        <v>7</v>
      </c>
      <c r="F5" s="64" t="s">
        <v>6</v>
      </c>
    </row>
    <row r="6" spans="1:113" s="10" customFormat="1" ht="14.25">
      <c r="A6" s="2" t="s">
        <v>11</v>
      </c>
      <c r="B6" s="3" t="s">
        <v>1</v>
      </c>
      <c r="C6" s="4">
        <f>C7+C59</f>
        <v>31481.600000000002</v>
      </c>
      <c r="D6" s="4">
        <f t="shared" ref="D6:E6" si="0">D7+D59</f>
        <v>62493.999999999993</v>
      </c>
      <c r="E6" s="4">
        <f t="shared" si="0"/>
        <v>31012.399999999991</v>
      </c>
      <c r="F6" s="5">
        <f>D6*100/C6</f>
        <v>198.50960561089647</v>
      </c>
    </row>
    <row r="7" spans="1:113" s="10" customFormat="1" ht="14.25">
      <c r="A7" s="19" t="s">
        <v>12</v>
      </c>
      <c r="B7" s="19" t="s">
        <v>33</v>
      </c>
      <c r="C7" s="31">
        <f>C8+C32+C35+C24+C48+C11+C17+C54+C57</f>
        <v>3270</v>
      </c>
      <c r="D7" s="31">
        <f t="shared" ref="D7:E7" si="1">D8+D32+D35+D24+D48+D11+D17+D54+D57</f>
        <v>4845.0999999999995</v>
      </c>
      <c r="E7" s="31">
        <f t="shared" si="1"/>
        <v>1575.0999999999997</v>
      </c>
      <c r="F7" s="5">
        <f t="shared" ref="F7:F73" si="2">D7*100/C7</f>
        <v>148.1681957186544</v>
      </c>
    </row>
    <row r="8" spans="1:113" s="11" customFormat="1" ht="14.25">
      <c r="A8" s="19" t="s">
        <v>13</v>
      </c>
      <c r="B8" s="19" t="s">
        <v>34</v>
      </c>
      <c r="C8" s="31">
        <f>C9</f>
        <v>835.7</v>
      </c>
      <c r="D8" s="31">
        <f>D9</f>
        <v>853.3</v>
      </c>
      <c r="E8" s="5">
        <f t="shared" ref="E8:E74" si="3">D8-C8</f>
        <v>17.599999999999909</v>
      </c>
      <c r="F8" s="5">
        <f t="shared" si="2"/>
        <v>102.10601890630609</v>
      </c>
    </row>
    <row r="9" spans="1:113">
      <c r="A9" s="32" t="s">
        <v>35</v>
      </c>
      <c r="B9" s="19" t="s">
        <v>36</v>
      </c>
      <c r="C9" s="31">
        <f>C10</f>
        <v>835.7</v>
      </c>
      <c r="D9" s="31">
        <f t="shared" ref="D9:E9" si="4">D10</f>
        <v>853.3</v>
      </c>
      <c r="E9" s="31">
        <f t="shared" si="4"/>
        <v>17.599999999999909</v>
      </c>
      <c r="F9" s="5">
        <f t="shared" si="2"/>
        <v>102.10601890630609</v>
      </c>
    </row>
    <row r="10" spans="1:113" ht="90">
      <c r="A10" s="33" t="s">
        <v>2</v>
      </c>
      <c r="B10" s="14" t="s">
        <v>9</v>
      </c>
      <c r="C10" s="29">
        <v>835.7</v>
      </c>
      <c r="D10" s="29">
        <v>853.3</v>
      </c>
      <c r="E10" s="6">
        <f t="shared" si="3"/>
        <v>17.599999999999909</v>
      </c>
      <c r="F10" s="6">
        <f t="shared" si="2"/>
        <v>102.10601890630609</v>
      </c>
    </row>
    <row r="11" spans="1:113" ht="57.75">
      <c r="A11" s="35" t="s">
        <v>149</v>
      </c>
      <c r="B11" s="20" t="s">
        <v>37</v>
      </c>
      <c r="C11" s="31">
        <f>C12</f>
        <v>448.59999999999997</v>
      </c>
      <c r="D11" s="31">
        <f>D12</f>
        <v>501.30000000000007</v>
      </c>
      <c r="E11" s="5">
        <f t="shared" si="3"/>
        <v>52.700000000000102</v>
      </c>
      <c r="F11" s="5">
        <f t="shared" si="2"/>
        <v>111.74765938475259</v>
      </c>
    </row>
    <row r="12" spans="1:113" ht="60">
      <c r="A12" s="36" t="s">
        <v>150</v>
      </c>
      <c r="B12" s="14" t="s">
        <v>127</v>
      </c>
      <c r="C12" s="29">
        <f>C13+C14+C15+C16</f>
        <v>448.59999999999997</v>
      </c>
      <c r="D12" s="29">
        <f>D13+D14+D15+D16</f>
        <v>501.30000000000007</v>
      </c>
      <c r="E12" s="6">
        <f t="shared" si="3"/>
        <v>52.700000000000102</v>
      </c>
      <c r="F12" s="6">
        <f t="shared" si="2"/>
        <v>111.74765938475259</v>
      </c>
    </row>
    <row r="13" spans="1:113" s="11" customFormat="1" ht="90">
      <c r="A13" s="36" t="s">
        <v>38</v>
      </c>
      <c r="B13" s="14" t="s">
        <v>39</v>
      </c>
      <c r="C13" s="29">
        <v>169.7</v>
      </c>
      <c r="D13" s="29">
        <v>228.2</v>
      </c>
      <c r="E13" s="6">
        <f t="shared" si="3"/>
        <v>58.5</v>
      </c>
      <c r="F13" s="6">
        <f t="shared" si="2"/>
        <v>134.4725987035946</v>
      </c>
    </row>
    <row r="14" spans="1:113" ht="105">
      <c r="A14" s="36" t="s">
        <v>40</v>
      </c>
      <c r="B14" s="14" t="s">
        <v>128</v>
      </c>
      <c r="C14" s="29">
        <v>1.2</v>
      </c>
      <c r="D14" s="29">
        <v>1.7</v>
      </c>
      <c r="E14" s="6">
        <f t="shared" si="3"/>
        <v>0.5</v>
      </c>
      <c r="F14" s="6">
        <f t="shared" si="2"/>
        <v>141.66666666666669</v>
      </c>
    </row>
    <row r="15" spans="1:113" ht="90">
      <c r="A15" s="36" t="s">
        <v>41</v>
      </c>
      <c r="B15" s="14" t="s">
        <v>42</v>
      </c>
      <c r="C15" s="29">
        <v>310.5</v>
      </c>
      <c r="D15" s="29">
        <v>304.8</v>
      </c>
      <c r="E15" s="6">
        <f t="shared" si="3"/>
        <v>-5.6999999999999886</v>
      </c>
      <c r="F15" s="6">
        <f t="shared" si="2"/>
        <v>98.164251207729464</v>
      </c>
    </row>
    <row r="16" spans="1:113" ht="90">
      <c r="A16" s="36" t="s">
        <v>43</v>
      </c>
      <c r="B16" s="14" t="s">
        <v>44</v>
      </c>
      <c r="C16" s="29">
        <v>-32.799999999999997</v>
      </c>
      <c r="D16" s="29">
        <v>-33.4</v>
      </c>
      <c r="E16" s="6">
        <f t="shared" si="3"/>
        <v>-0.60000000000000142</v>
      </c>
      <c r="F16" s="6">
        <f t="shared" si="2"/>
        <v>101.82926829268294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</row>
    <row r="17" spans="1:6" s="11" customFormat="1" ht="14.25">
      <c r="A17" s="32" t="s">
        <v>151</v>
      </c>
      <c r="B17" s="20" t="s">
        <v>129</v>
      </c>
      <c r="C17" s="31">
        <f>C18+C22</f>
        <v>47</v>
      </c>
      <c r="D17" s="31">
        <f>D18+D22</f>
        <v>115.30000000000001</v>
      </c>
      <c r="E17" s="5">
        <f t="shared" si="3"/>
        <v>68.300000000000011</v>
      </c>
      <c r="F17" s="5">
        <f t="shared" si="2"/>
        <v>245.31914893617025</v>
      </c>
    </row>
    <row r="18" spans="1:6" ht="45">
      <c r="A18" s="34" t="s">
        <v>45</v>
      </c>
      <c r="B18" s="30" t="s">
        <v>130</v>
      </c>
      <c r="C18" s="29">
        <f>C19+C20</f>
        <v>24</v>
      </c>
      <c r="D18" s="29">
        <v>77.400000000000006</v>
      </c>
      <c r="E18" s="6">
        <f t="shared" si="3"/>
        <v>53.400000000000006</v>
      </c>
      <c r="F18" s="6">
        <f t="shared" si="2"/>
        <v>322.50000000000006</v>
      </c>
    </row>
    <row r="19" spans="1:6" ht="45">
      <c r="A19" s="34" t="s">
        <v>46</v>
      </c>
      <c r="B19" s="14" t="s">
        <v>32</v>
      </c>
      <c r="C19" s="29">
        <v>23.7</v>
      </c>
      <c r="D19" s="29">
        <v>0</v>
      </c>
      <c r="E19" s="6">
        <f t="shared" si="3"/>
        <v>-23.7</v>
      </c>
      <c r="F19" s="6">
        <f t="shared" si="2"/>
        <v>0</v>
      </c>
    </row>
    <row r="20" spans="1:6" ht="45">
      <c r="A20" s="34" t="s">
        <v>47</v>
      </c>
      <c r="B20" s="14" t="s">
        <v>48</v>
      </c>
      <c r="C20" s="29">
        <v>0.3</v>
      </c>
      <c r="D20" s="29">
        <f>D21</f>
        <v>77.400000000000006</v>
      </c>
      <c r="E20" s="29">
        <f>E21</f>
        <v>77.400000000000006</v>
      </c>
      <c r="F20" s="6">
        <f t="shared" si="2"/>
        <v>25800.000000000004</v>
      </c>
    </row>
    <row r="21" spans="1:6" ht="75">
      <c r="A21" s="34" t="s">
        <v>152</v>
      </c>
      <c r="B21" s="14" t="s">
        <v>131</v>
      </c>
      <c r="C21" s="29">
        <v>0</v>
      </c>
      <c r="D21" s="29">
        <v>77.400000000000006</v>
      </c>
      <c r="E21" s="6">
        <f t="shared" si="3"/>
        <v>77.400000000000006</v>
      </c>
      <c r="F21" s="6">
        <v>0</v>
      </c>
    </row>
    <row r="22" spans="1:6">
      <c r="A22" s="34" t="s">
        <v>49</v>
      </c>
      <c r="B22" s="14" t="s">
        <v>10</v>
      </c>
      <c r="C22" s="29">
        <f>C23</f>
        <v>23</v>
      </c>
      <c r="D22" s="29">
        <f>D23</f>
        <v>37.9</v>
      </c>
      <c r="E22" s="6">
        <f>E23</f>
        <v>14.899999999999999</v>
      </c>
      <c r="F22" s="6">
        <f t="shared" si="2"/>
        <v>164.78260869565219</v>
      </c>
    </row>
    <row r="23" spans="1:6" s="11" customFormat="1">
      <c r="A23" s="37" t="s">
        <v>3</v>
      </c>
      <c r="B23" s="14" t="s">
        <v>10</v>
      </c>
      <c r="C23" s="29">
        <v>23</v>
      </c>
      <c r="D23" s="29">
        <v>37.9</v>
      </c>
      <c r="E23" s="6">
        <f t="shared" si="3"/>
        <v>14.899999999999999</v>
      </c>
      <c r="F23" s="6">
        <f t="shared" si="2"/>
        <v>164.78260869565219</v>
      </c>
    </row>
    <row r="24" spans="1:6">
      <c r="A24" s="32" t="s">
        <v>14</v>
      </c>
      <c r="B24" s="19" t="s">
        <v>15</v>
      </c>
      <c r="C24" s="31">
        <f>C25+C27</f>
        <v>635</v>
      </c>
      <c r="D24" s="31">
        <f>D25+D27</f>
        <v>637.1</v>
      </c>
      <c r="E24" s="5">
        <f t="shared" si="3"/>
        <v>2.1000000000000227</v>
      </c>
      <c r="F24" s="5">
        <f t="shared" si="2"/>
        <v>100.33070866141732</v>
      </c>
    </row>
    <row r="25" spans="1:6">
      <c r="A25" s="38" t="s">
        <v>50</v>
      </c>
      <c r="B25" s="21" t="s">
        <v>51</v>
      </c>
      <c r="C25" s="39">
        <f>C26</f>
        <v>33.200000000000003</v>
      </c>
      <c r="D25" s="39">
        <f>D26</f>
        <v>43.4</v>
      </c>
      <c r="E25" s="5">
        <f t="shared" si="3"/>
        <v>10.199999999999996</v>
      </c>
      <c r="F25" s="5">
        <f t="shared" si="2"/>
        <v>130.72289156626505</v>
      </c>
    </row>
    <row r="26" spans="1:6" ht="60">
      <c r="A26" s="40" t="s">
        <v>52</v>
      </c>
      <c r="B26" s="22" t="s">
        <v>53</v>
      </c>
      <c r="C26" s="41">
        <v>33.200000000000003</v>
      </c>
      <c r="D26" s="41">
        <v>43.4</v>
      </c>
      <c r="E26" s="6">
        <f t="shared" si="3"/>
        <v>10.199999999999996</v>
      </c>
      <c r="F26" s="6">
        <f t="shared" si="2"/>
        <v>130.72289156626505</v>
      </c>
    </row>
    <row r="27" spans="1:6" s="11" customFormat="1" ht="14.25">
      <c r="A27" s="42" t="s">
        <v>54</v>
      </c>
      <c r="B27" s="21" t="s">
        <v>55</v>
      </c>
      <c r="C27" s="39">
        <f>C28+C30</f>
        <v>601.79999999999995</v>
      </c>
      <c r="D27" s="39">
        <f>D28+D30</f>
        <v>593.70000000000005</v>
      </c>
      <c r="E27" s="5">
        <f t="shared" si="3"/>
        <v>-8.0999999999999091</v>
      </c>
      <c r="F27" s="5">
        <f t="shared" si="2"/>
        <v>98.654037886341001</v>
      </c>
    </row>
    <row r="28" spans="1:6" s="11" customFormat="1">
      <c r="A28" s="43" t="s">
        <v>56</v>
      </c>
      <c r="B28" s="22" t="s">
        <v>57</v>
      </c>
      <c r="C28" s="41">
        <f>C29</f>
        <v>255.8</v>
      </c>
      <c r="D28" s="41">
        <f>D29</f>
        <v>302.60000000000002</v>
      </c>
      <c r="E28" s="6">
        <f t="shared" si="3"/>
        <v>46.800000000000011</v>
      </c>
      <c r="F28" s="6">
        <f t="shared" si="2"/>
        <v>118.29554339327601</v>
      </c>
    </row>
    <row r="29" spans="1:6" ht="45">
      <c r="A29" s="44" t="s">
        <v>58</v>
      </c>
      <c r="B29" s="22" t="s">
        <v>59</v>
      </c>
      <c r="C29" s="41">
        <v>255.8</v>
      </c>
      <c r="D29" s="41">
        <v>302.60000000000002</v>
      </c>
      <c r="E29" s="6">
        <f t="shared" si="3"/>
        <v>46.800000000000011</v>
      </c>
      <c r="F29" s="6">
        <f t="shared" si="2"/>
        <v>118.29554339327601</v>
      </c>
    </row>
    <row r="30" spans="1:6">
      <c r="A30" s="45" t="s">
        <v>60</v>
      </c>
      <c r="B30" s="23" t="s">
        <v>61</v>
      </c>
      <c r="C30" s="39">
        <f>C31</f>
        <v>346</v>
      </c>
      <c r="D30" s="39">
        <f>D31</f>
        <v>291.10000000000002</v>
      </c>
      <c r="E30" s="5">
        <f t="shared" si="3"/>
        <v>-54.899999999999977</v>
      </c>
      <c r="F30" s="5">
        <f t="shared" si="2"/>
        <v>84.132947976878626</v>
      </c>
    </row>
    <row r="31" spans="1:6" s="11" customFormat="1" ht="45">
      <c r="A31" s="44" t="s">
        <v>62</v>
      </c>
      <c r="B31" s="22" t="s">
        <v>63</v>
      </c>
      <c r="C31" s="41">
        <v>346</v>
      </c>
      <c r="D31" s="41">
        <v>291.10000000000002</v>
      </c>
      <c r="E31" s="6">
        <f t="shared" si="3"/>
        <v>-54.899999999999977</v>
      </c>
      <c r="F31" s="6">
        <f t="shared" si="2"/>
        <v>84.132947976878626</v>
      </c>
    </row>
    <row r="32" spans="1:6" s="11" customFormat="1" ht="28.5">
      <c r="A32" s="35" t="s">
        <v>16</v>
      </c>
      <c r="B32" s="23" t="s">
        <v>64</v>
      </c>
      <c r="C32" s="39">
        <f t="shared" ref="C32:D33" si="5">C33</f>
        <v>22.4</v>
      </c>
      <c r="D32" s="39">
        <f t="shared" si="5"/>
        <v>11.2</v>
      </c>
      <c r="E32" s="5">
        <f t="shared" si="3"/>
        <v>-11.2</v>
      </c>
      <c r="F32" s="5">
        <f t="shared" si="2"/>
        <v>50</v>
      </c>
    </row>
    <row r="33" spans="1:6" ht="57.75">
      <c r="A33" s="46" t="s">
        <v>65</v>
      </c>
      <c r="B33" s="20" t="s">
        <v>66</v>
      </c>
      <c r="C33" s="39">
        <f>C34</f>
        <v>22.4</v>
      </c>
      <c r="D33" s="39">
        <f t="shared" si="5"/>
        <v>11.2</v>
      </c>
      <c r="E33" s="5">
        <f t="shared" si="3"/>
        <v>-11.2</v>
      </c>
      <c r="F33" s="5">
        <f t="shared" si="2"/>
        <v>50</v>
      </c>
    </row>
    <row r="34" spans="1:6" ht="90">
      <c r="A34" s="47" t="s">
        <v>67</v>
      </c>
      <c r="B34" s="24" t="s">
        <v>68</v>
      </c>
      <c r="C34" s="41">
        <v>22.4</v>
      </c>
      <c r="D34" s="41">
        <v>11.2</v>
      </c>
      <c r="E34" s="6">
        <f t="shared" si="3"/>
        <v>-11.2</v>
      </c>
      <c r="F34" s="6">
        <f t="shared" si="2"/>
        <v>50</v>
      </c>
    </row>
    <row r="35" spans="1:6" ht="43.5">
      <c r="A35" s="19" t="s">
        <v>17</v>
      </c>
      <c r="B35" s="23" t="s">
        <v>18</v>
      </c>
      <c r="C35" s="39">
        <f>C36+C45+C42</f>
        <v>1079.4000000000001</v>
      </c>
      <c r="D35" s="39">
        <f>D36+D45+D42</f>
        <v>2509.6999999999998</v>
      </c>
      <c r="E35" s="5">
        <f t="shared" si="3"/>
        <v>1430.2999999999997</v>
      </c>
      <c r="F35" s="5">
        <f t="shared" si="2"/>
        <v>232.50880118584394</v>
      </c>
    </row>
    <row r="36" spans="1:6" ht="129">
      <c r="A36" s="19" t="s">
        <v>69</v>
      </c>
      <c r="B36" s="23" t="s">
        <v>70</v>
      </c>
      <c r="C36" s="39">
        <f>C37+C40</f>
        <v>678.6</v>
      </c>
      <c r="D36" s="39">
        <f>D37+D40</f>
        <v>1536.2</v>
      </c>
      <c r="E36" s="5">
        <f t="shared" si="3"/>
        <v>857.6</v>
      </c>
      <c r="F36" s="5">
        <f t="shared" si="2"/>
        <v>226.37783672266431</v>
      </c>
    </row>
    <row r="37" spans="1:6" ht="105">
      <c r="A37" s="48" t="s">
        <v>71</v>
      </c>
      <c r="B37" s="22" t="s">
        <v>72</v>
      </c>
      <c r="C37" s="41">
        <f>C38</f>
        <v>107.4</v>
      </c>
      <c r="D37" s="41">
        <f t="shared" ref="D37:E38" si="6">D38</f>
        <v>126.4</v>
      </c>
      <c r="E37" s="41">
        <f t="shared" si="6"/>
        <v>19</v>
      </c>
      <c r="F37" s="6">
        <f t="shared" si="2"/>
        <v>117.69087523277467</v>
      </c>
    </row>
    <row r="38" spans="1:6" ht="90">
      <c r="A38" s="48" t="s">
        <v>153</v>
      </c>
      <c r="B38" s="22" t="s">
        <v>74</v>
      </c>
      <c r="C38" s="41">
        <f>C39</f>
        <v>107.4</v>
      </c>
      <c r="D38" s="41">
        <f t="shared" si="6"/>
        <v>126.4</v>
      </c>
      <c r="E38" s="41">
        <f t="shared" si="6"/>
        <v>19</v>
      </c>
      <c r="F38" s="6">
        <f t="shared" si="2"/>
        <v>117.69087523277467</v>
      </c>
    </row>
    <row r="39" spans="1:6" ht="90">
      <c r="A39" s="48" t="s">
        <v>73</v>
      </c>
      <c r="B39" s="22" t="s">
        <v>74</v>
      </c>
      <c r="C39" s="41">
        <v>107.4</v>
      </c>
      <c r="D39" s="41">
        <v>126.4</v>
      </c>
      <c r="E39" s="6">
        <f t="shared" si="3"/>
        <v>19</v>
      </c>
      <c r="F39" s="6">
        <f t="shared" si="2"/>
        <v>117.69087523277467</v>
      </c>
    </row>
    <row r="40" spans="1:6" ht="45">
      <c r="A40" s="49" t="s">
        <v>75</v>
      </c>
      <c r="B40" s="22" t="s">
        <v>76</v>
      </c>
      <c r="C40" s="29">
        <f>C41</f>
        <v>571.20000000000005</v>
      </c>
      <c r="D40" s="29">
        <f>D41</f>
        <v>1409.8</v>
      </c>
      <c r="E40" s="6">
        <f t="shared" si="3"/>
        <v>838.59999999999991</v>
      </c>
      <c r="F40" s="6">
        <f t="shared" si="2"/>
        <v>246.81372549019605</v>
      </c>
    </row>
    <row r="41" spans="1:6" ht="45">
      <c r="A41" s="50" t="s">
        <v>77</v>
      </c>
      <c r="B41" s="14" t="s">
        <v>78</v>
      </c>
      <c r="C41" s="29">
        <v>571.20000000000005</v>
      </c>
      <c r="D41" s="29">
        <v>1409.8</v>
      </c>
      <c r="E41" s="6">
        <f t="shared" si="3"/>
        <v>838.59999999999991</v>
      </c>
      <c r="F41" s="6">
        <f t="shared" si="2"/>
        <v>246.81372549019605</v>
      </c>
    </row>
    <row r="42" spans="1:6" ht="30">
      <c r="A42" s="50" t="s">
        <v>154</v>
      </c>
      <c r="B42" s="14" t="s">
        <v>132</v>
      </c>
      <c r="C42" s="29">
        <f>C43</f>
        <v>0</v>
      </c>
      <c r="D42" s="29">
        <f t="shared" ref="D42:D43" si="7">D43</f>
        <v>306</v>
      </c>
      <c r="E42" s="6">
        <f t="shared" si="3"/>
        <v>306</v>
      </c>
      <c r="F42" s="6">
        <v>0</v>
      </c>
    </row>
    <row r="43" spans="1:6" ht="60">
      <c r="A43" s="50" t="s">
        <v>155</v>
      </c>
      <c r="B43" s="14" t="s">
        <v>133</v>
      </c>
      <c r="C43" s="29">
        <f>C44</f>
        <v>0</v>
      </c>
      <c r="D43" s="29">
        <f t="shared" si="7"/>
        <v>306</v>
      </c>
      <c r="E43" s="6">
        <f t="shared" si="3"/>
        <v>306</v>
      </c>
      <c r="F43" s="6">
        <v>0</v>
      </c>
    </row>
    <row r="44" spans="1:6" ht="60">
      <c r="A44" s="50" t="s">
        <v>156</v>
      </c>
      <c r="B44" s="14" t="s">
        <v>134</v>
      </c>
      <c r="C44" s="29">
        <v>0</v>
      </c>
      <c r="D44" s="29">
        <v>306</v>
      </c>
      <c r="E44" s="6">
        <f t="shared" si="3"/>
        <v>306</v>
      </c>
      <c r="F44" s="6">
        <v>0</v>
      </c>
    </row>
    <row r="45" spans="1:6" ht="105">
      <c r="A45" s="51" t="s">
        <v>79</v>
      </c>
      <c r="B45" s="14" t="s">
        <v>80</v>
      </c>
      <c r="C45" s="29">
        <f t="shared" ref="C45:D46" si="8">C46</f>
        <v>400.8</v>
      </c>
      <c r="D45" s="29">
        <f t="shared" si="8"/>
        <v>667.5</v>
      </c>
      <c r="E45" s="6">
        <f t="shared" si="3"/>
        <v>266.7</v>
      </c>
      <c r="F45" s="6">
        <f t="shared" si="2"/>
        <v>166.54191616766465</v>
      </c>
    </row>
    <row r="46" spans="1:6" s="10" customFormat="1" ht="90">
      <c r="A46" s="51" t="s">
        <v>81</v>
      </c>
      <c r="B46" s="14" t="s">
        <v>82</v>
      </c>
      <c r="C46" s="29">
        <f t="shared" si="8"/>
        <v>400.8</v>
      </c>
      <c r="D46" s="29">
        <f t="shared" si="8"/>
        <v>667.5</v>
      </c>
      <c r="E46" s="6">
        <f t="shared" si="3"/>
        <v>266.7</v>
      </c>
      <c r="F46" s="6">
        <f t="shared" si="2"/>
        <v>166.54191616766465</v>
      </c>
    </row>
    <row r="47" spans="1:6" s="10" customFormat="1" ht="90">
      <c r="A47" s="51" t="s">
        <v>157</v>
      </c>
      <c r="B47" s="14" t="s">
        <v>83</v>
      </c>
      <c r="C47" s="29">
        <v>400.8</v>
      </c>
      <c r="D47" s="29">
        <v>667.5</v>
      </c>
      <c r="E47" s="6">
        <f t="shared" si="3"/>
        <v>266.7</v>
      </c>
      <c r="F47" s="6">
        <f t="shared" si="2"/>
        <v>166.54191616766465</v>
      </c>
    </row>
    <row r="48" spans="1:6" s="11" customFormat="1" ht="42.75">
      <c r="A48" s="21" t="s">
        <v>19</v>
      </c>
      <c r="B48" s="23" t="s">
        <v>135</v>
      </c>
      <c r="C48" s="31">
        <f t="shared" ref="C48:D50" si="9">C49</f>
        <v>126.4</v>
      </c>
      <c r="D48" s="31">
        <f t="shared" si="9"/>
        <v>116</v>
      </c>
      <c r="E48" s="5">
        <f t="shared" si="3"/>
        <v>-10.400000000000006</v>
      </c>
      <c r="F48" s="5">
        <f t="shared" si="2"/>
        <v>91.77215189873418</v>
      </c>
    </row>
    <row r="49" spans="1:6" s="11" customFormat="1">
      <c r="A49" s="52" t="s">
        <v>84</v>
      </c>
      <c r="B49" s="22" t="s">
        <v>20</v>
      </c>
      <c r="C49" s="29">
        <f>C50+C52</f>
        <v>126.4</v>
      </c>
      <c r="D49" s="29">
        <f>D50+D52</f>
        <v>116</v>
      </c>
      <c r="E49" s="5">
        <f t="shared" si="3"/>
        <v>-10.400000000000006</v>
      </c>
      <c r="F49" s="5">
        <f t="shared" si="2"/>
        <v>91.77215189873418</v>
      </c>
    </row>
    <row r="50" spans="1:6" s="11" customFormat="1" ht="60">
      <c r="A50" s="52" t="s">
        <v>158</v>
      </c>
      <c r="B50" s="22" t="s">
        <v>136</v>
      </c>
      <c r="C50" s="29">
        <f t="shared" si="9"/>
        <v>126.4</v>
      </c>
      <c r="D50" s="29">
        <f t="shared" si="9"/>
        <v>108.7</v>
      </c>
      <c r="E50" s="6">
        <f t="shared" si="3"/>
        <v>-17.700000000000003</v>
      </c>
      <c r="F50" s="6">
        <f t="shared" si="2"/>
        <v>85.996835443037966</v>
      </c>
    </row>
    <row r="51" spans="1:6" s="11" customFormat="1" ht="45">
      <c r="A51" s="53" t="s">
        <v>85</v>
      </c>
      <c r="B51" s="22" t="s">
        <v>137</v>
      </c>
      <c r="C51" s="41">
        <v>126.4</v>
      </c>
      <c r="D51" s="41">
        <v>108.7</v>
      </c>
      <c r="E51" s="6">
        <f t="shared" si="3"/>
        <v>-17.700000000000003</v>
      </c>
      <c r="F51" s="6">
        <f t="shared" si="2"/>
        <v>85.996835443037966</v>
      </c>
    </row>
    <row r="52" spans="1:6" ht="30">
      <c r="A52" s="54" t="s">
        <v>159</v>
      </c>
      <c r="B52" s="55" t="s">
        <v>86</v>
      </c>
      <c r="C52" s="29">
        <f>C53</f>
        <v>0</v>
      </c>
      <c r="D52" s="29">
        <f>D53</f>
        <v>7.3</v>
      </c>
      <c r="E52" s="6">
        <f t="shared" si="3"/>
        <v>7.3</v>
      </c>
      <c r="F52" s="6">
        <v>0</v>
      </c>
    </row>
    <row r="53" spans="1:6" ht="30">
      <c r="A53" s="54" t="s">
        <v>87</v>
      </c>
      <c r="B53" s="22" t="s">
        <v>88</v>
      </c>
      <c r="C53" s="41">
        <v>0</v>
      </c>
      <c r="D53" s="41">
        <v>7.3</v>
      </c>
      <c r="E53" s="6">
        <f t="shared" si="3"/>
        <v>7.3</v>
      </c>
      <c r="F53" s="6">
        <v>0</v>
      </c>
    </row>
    <row r="54" spans="1:6" s="10" customFormat="1" ht="29.25">
      <c r="A54" s="56" t="s">
        <v>21</v>
      </c>
      <c r="B54" s="23" t="s">
        <v>138</v>
      </c>
      <c r="C54" s="31">
        <f t="shared" ref="C54:D55" si="10">C55</f>
        <v>0</v>
      </c>
      <c r="D54" s="31">
        <f t="shared" si="10"/>
        <v>46.3</v>
      </c>
      <c r="E54" s="5">
        <f t="shared" si="3"/>
        <v>46.3</v>
      </c>
      <c r="F54" s="6">
        <v>0</v>
      </c>
    </row>
    <row r="55" spans="1:6" s="12" customFormat="1" ht="30">
      <c r="A55" s="54" t="s">
        <v>160</v>
      </c>
      <c r="B55" s="22" t="s">
        <v>139</v>
      </c>
      <c r="C55" s="41">
        <f t="shared" si="10"/>
        <v>0</v>
      </c>
      <c r="D55" s="41">
        <f t="shared" si="10"/>
        <v>46.3</v>
      </c>
      <c r="E55" s="6">
        <f t="shared" si="3"/>
        <v>46.3</v>
      </c>
      <c r="F55" s="6">
        <v>0</v>
      </c>
    </row>
    <row r="56" spans="1:6" s="11" customFormat="1" ht="45">
      <c r="A56" s="54" t="s">
        <v>161</v>
      </c>
      <c r="B56" s="22" t="s">
        <v>140</v>
      </c>
      <c r="C56" s="41">
        <v>0</v>
      </c>
      <c r="D56" s="41">
        <v>46.3</v>
      </c>
      <c r="E56" s="6">
        <f t="shared" si="3"/>
        <v>46.3</v>
      </c>
      <c r="F56" s="6">
        <v>0</v>
      </c>
    </row>
    <row r="57" spans="1:6" s="11" customFormat="1">
      <c r="A57" s="65" t="s">
        <v>168</v>
      </c>
      <c r="B57" s="23" t="s">
        <v>166</v>
      </c>
      <c r="C57" s="41">
        <f>C58</f>
        <v>75.5</v>
      </c>
      <c r="D57" s="41">
        <f t="shared" ref="D57:E57" si="11">D58</f>
        <v>54.9</v>
      </c>
      <c r="E57" s="41">
        <f t="shared" si="11"/>
        <v>-20.6</v>
      </c>
      <c r="F57" s="6">
        <f t="shared" si="2"/>
        <v>72.715231788079464</v>
      </c>
    </row>
    <row r="58" spans="1:6" s="11" customFormat="1" ht="30">
      <c r="A58" s="66" t="s">
        <v>169</v>
      </c>
      <c r="B58" s="22" t="s">
        <v>167</v>
      </c>
      <c r="C58" s="41">
        <v>75.5</v>
      </c>
      <c r="D58" s="41">
        <v>54.9</v>
      </c>
      <c r="E58" s="6">
        <f t="shared" si="3"/>
        <v>-20.6</v>
      </c>
      <c r="F58" s="6">
        <f t="shared" si="2"/>
        <v>72.715231788079464</v>
      </c>
    </row>
    <row r="59" spans="1:6" s="11" customFormat="1" ht="14.25">
      <c r="A59" s="57" t="s">
        <v>22</v>
      </c>
      <c r="B59" s="19" t="s">
        <v>89</v>
      </c>
      <c r="C59" s="31">
        <f>C60+C90+C92+C86</f>
        <v>28211.600000000002</v>
      </c>
      <c r="D59" s="31">
        <f>D60+D90+D92+D86</f>
        <v>57648.899999999994</v>
      </c>
      <c r="E59" s="5">
        <f t="shared" si="3"/>
        <v>29437.299999999992</v>
      </c>
      <c r="F59" s="5">
        <f t="shared" si="2"/>
        <v>204.34466673283325</v>
      </c>
    </row>
    <row r="60" spans="1:6" s="11" customFormat="1" ht="42.75">
      <c r="A60" s="58" t="s">
        <v>23</v>
      </c>
      <c r="B60" s="20" t="s">
        <v>90</v>
      </c>
      <c r="C60" s="31">
        <f>C61+C82+C74+C67</f>
        <v>28211.600000000002</v>
      </c>
      <c r="D60" s="31">
        <f>D61+D82+D74+D67</f>
        <v>57452.4</v>
      </c>
      <c r="E60" s="5">
        <f t="shared" si="3"/>
        <v>29240.799999999999</v>
      </c>
      <c r="F60" s="5">
        <f t="shared" si="2"/>
        <v>203.64814473478992</v>
      </c>
    </row>
    <row r="61" spans="1:6" ht="30">
      <c r="A61" s="59" t="s">
        <v>91</v>
      </c>
      <c r="B61" s="25" t="s">
        <v>92</v>
      </c>
      <c r="C61" s="31">
        <f>C62+C64</f>
        <v>12543.599999999999</v>
      </c>
      <c r="D61" s="31">
        <f>D62+D64</f>
        <v>12724</v>
      </c>
      <c r="E61" s="5">
        <f t="shared" si="3"/>
        <v>180.40000000000146</v>
      </c>
      <c r="F61" s="5">
        <f t="shared" si="2"/>
        <v>101.43818361554898</v>
      </c>
    </row>
    <row r="62" spans="1:6" s="11" customFormat="1" ht="30">
      <c r="A62" s="60" t="s">
        <v>162</v>
      </c>
      <c r="B62" s="26" t="s">
        <v>141</v>
      </c>
      <c r="C62" s="29">
        <f>C63</f>
        <v>5967.9</v>
      </c>
      <c r="D62" s="29">
        <f>D63</f>
        <v>5967.9</v>
      </c>
      <c r="E62" s="6">
        <f t="shared" si="3"/>
        <v>0</v>
      </c>
      <c r="F62" s="6">
        <f t="shared" si="2"/>
        <v>100</v>
      </c>
    </row>
    <row r="63" spans="1:6" s="11" customFormat="1" ht="30">
      <c r="A63" s="60" t="s">
        <v>93</v>
      </c>
      <c r="B63" s="26" t="s">
        <v>165</v>
      </c>
      <c r="C63" s="29">
        <v>5967.9</v>
      </c>
      <c r="D63" s="29">
        <v>5967.9</v>
      </c>
      <c r="E63" s="6">
        <f t="shared" si="3"/>
        <v>0</v>
      </c>
      <c r="F63" s="6">
        <f t="shared" si="2"/>
        <v>100</v>
      </c>
    </row>
    <row r="64" spans="1:6" s="11" customFormat="1">
      <c r="A64" s="61" t="s">
        <v>94</v>
      </c>
      <c r="B64" s="26" t="s">
        <v>95</v>
      </c>
      <c r="C64" s="29">
        <f t="shared" ref="C64:D65" si="12">C65</f>
        <v>6575.7</v>
      </c>
      <c r="D64" s="29">
        <f t="shared" si="12"/>
        <v>6756.1</v>
      </c>
      <c r="E64" s="6">
        <f t="shared" si="3"/>
        <v>180.40000000000055</v>
      </c>
      <c r="F64" s="6">
        <f t="shared" si="2"/>
        <v>102.74343415910093</v>
      </c>
    </row>
    <row r="65" spans="1:6" ht="30">
      <c r="A65" s="61" t="s">
        <v>96</v>
      </c>
      <c r="B65" s="26" t="s">
        <v>97</v>
      </c>
      <c r="C65" s="29">
        <f t="shared" si="12"/>
        <v>6575.7</v>
      </c>
      <c r="D65" s="29">
        <f t="shared" si="12"/>
        <v>6756.1</v>
      </c>
      <c r="E65" s="6">
        <f t="shared" si="3"/>
        <v>180.40000000000055</v>
      </c>
      <c r="F65" s="6">
        <f t="shared" si="2"/>
        <v>102.74343415910093</v>
      </c>
    </row>
    <row r="66" spans="1:6" ht="60">
      <c r="A66" s="61" t="s">
        <v>96</v>
      </c>
      <c r="B66" s="26" t="s">
        <v>98</v>
      </c>
      <c r="C66" s="29">
        <v>6575.7</v>
      </c>
      <c r="D66" s="29">
        <v>6756.1</v>
      </c>
      <c r="E66" s="6">
        <f t="shared" si="3"/>
        <v>180.40000000000055</v>
      </c>
      <c r="F66" s="6">
        <f t="shared" si="2"/>
        <v>102.74343415910093</v>
      </c>
    </row>
    <row r="67" spans="1:6" ht="43.5">
      <c r="A67" s="62" t="s">
        <v>24</v>
      </c>
      <c r="B67" s="27" t="s">
        <v>25</v>
      </c>
      <c r="C67" s="31">
        <f t="shared" ref="C67:D68" si="13">C68</f>
        <v>510.2</v>
      </c>
      <c r="D67" s="31">
        <f t="shared" si="13"/>
        <v>2879.3999999999996</v>
      </c>
      <c r="E67" s="5">
        <f t="shared" si="3"/>
        <v>2369.1999999999998</v>
      </c>
      <c r="F67" s="5">
        <f t="shared" si="2"/>
        <v>564.36691493531941</v>
      </c>
    </row>
    <row r="68" spans="1:6">
      <c r="A68" s="63" t="s">
        <v>99</v>
      </c>
      <c r="B68" s="26" t="s">
        <v>100</v>
      </c>
      <c r="C68" s="29">
        <f t="shared" si="13"/>
        <v>510.2</v>
      </c>
      <c r="D68" s="29">
        <f t="shared" si="13"/>
        <v>2879.3999999999996</v>
      </c>
      <c r="E68" s="6">
        <f t="shared" si="3"/>
        <v>2369.1999999999998</v>
      </c>
      <c r="F68" s="6">
        <f t="shared" si="2"/>
        <v>564.36691493531941</v>
      </c>
    </row>
    <row r="69" spans="1:6" ht="30">
      <c r="A69" s="63" t="s">
        <v>101</v>
      </c>
      <c r="B69" s="26" t="s">
        <v>102</v>
      </c>
      <c r="C69" s="29">
        <f>C70+C72+C73+C71</f>
        <v>510.2</v>
      </c>
      <c r="D69" s="29">
        <f t="shared" ref="D69:E69" si="14">D70+D72+D73+D71</f>
        <v>2879.3999999999996</v>
      </c>
      <c r="E69" s="29">
        <f t="shared" si="14"/>
        <v>2369.1999999999998</v>
      </c>
      <c r="F69" s="6">
        <f t="shared" si="2"/>
        <v>564.36691493531941</v>
      </c>
    </row>
    <row r="70" spans="1:6" ht="120">
      <c r="A70" s="63" t="s">
        <v>101</v>
      </c>
      <c r="B70" s="26" t="s">
        <v>142</v>
      </c>
      <c r="C70" s="29">
        <v>30</v>
      </c>
      <c r="D70" s="29">
        <v>59.4</v>
      </c>
      <c r="E70" s="6">
        <f t="shared" si="3"/>
        <v>29.4</v>
      </c>
      <c r="F70" s="6">
        <f t="shared" si="2"/>
        <v>198</v>
      </c>
    </row>
    <row r="71" spans="1:6" ht="105">
      <c r="A71" s="63" t="s">
        <v>101</v>
      </c>
      <c r="B71" s="26" t="s">
        <v>170</v>
      </c>
      <c r="C71" s="29">
        <v>0</v>
      </c>
      <c r="D71" s="29">
        <v>341.2</v>
      </c>
      <c r="E71" s="6">
        <f t="shared" si="3"/>
        <v>341.2</v>
      </c>
      <c r="F71" s="6">
        <v>0</v>
      </c>
    </row>
    <row r="72" spans="1:6" ht="60">
      <c r="A72" s="63" t="s">
        <v>101</v>
      </c>
      <c r="B72" s="26" t="s">
        <v>143</v>
      </c>
      <c r="C72" s="29">
        <v>480.2</v>
      </c>
      <c r="D72" s="29">
        <v>480.2</v>
      </c>
      <c r="E72" s="6">
        <f t="shared" si="3"/>
        <v>0</v>
      </c>
      <c r="F72" s="6">
        <f t="shared" si="2"/>
        <v>100</v>
      </c>
    </row>
    <row r="73" spans="1:6" ht="45">
      <c r="A73" s="63" t="s">
        <v>101</v>
      </c>
      <c r="B73" s="26" t="s">
        <v>144</v>
      </c>
      <c r="C73" s="29">
        <v>0</v>
      </c>
      <c r="D73" s="29">
        <v>1998.6</v>
      </c>
      <c r="E73" s="6">
        <f t="shared" si="3"/>
        <v>1998.6</v>
      </c>
      <c r="F73" s="6">
        <v>0</v>
      </c>
    </row>
    <row r="74" spans="1:6" ht="29.25">
      <c r="A74" s="45" t="s">
        <v>26</v>
      </c>
      <c r="B74" s="27" t="s">
        <v>27</v>
      </c>
      <c r="C74" s="31">
        <f>C76+C80</f>
        <v>379.4</v>
      </c>
      <c r="D74" s="31">
        <f>D76+D80</f>
        <v>17783.199999999997</v>
      </c>
      <c r="E74" s="5">
        <f t="shared" si="3"/>
        <v>17403.799999999996</v>
      </c>
      <c r="F74" s="5">
        <f t="shared" ref="F74:F94" si="15">D74*100/C74</f>
        <v>4687.1903004744327</v>
      </c>
    </row>
    <row r="75" spans="1:6" ht="45">
      <c r="A75" s="63" t="s">
        <v>103</v>
      </c>
      <c r="B75" s="15" t="s">
        <v>104</v>
      </c>
      <c r="C75" s="29">
        <f>C76</f>
        <v>228.5</v>
      </c>
      <c r="D75" s="29">
        <f>D76</f>
        <v>17641.099999999999</v>
      </c>
      <c r="E75" s="6">
        <f t="shared" ref="E75:E82" si="16">D75-C75</f>
        <v>17412.599999999999</v>
      </c>
      <c r="F75" s="6">
        <f t="shared" si="15"/>
        <v>7720.3938730853379</v>
      </c>
    </row>
    <row r="76" spans="1:6" ht="45">
      <c r="A76" s="63" t="s">
        <v>105</v>
      </c>
      <c r="B76" s="15" t="s">
        <v>145</v>
      </c>
      <c r="C76" s="29">
        <f>C77+C78+C79</f>
        <v>228.5</v>
      </c>
      <c r="D76" s="29">
        <f t="shared" ref="D76:E76" si="17">D77+D78+D79</f>
        <v>17641.099999999999</v>
      </c>
      <c r="E76" s="29">
        <f t="shared" si="17"/>
        <v>17412.599999999999</v>
      </c>
      <c r="F76" s="6">
        <f t="shared" si="15"/>
        <v>7720.3938730853379</v>
      </c>
    </row>
    <row r="77" spans="1:6" ht="60">
      <c r="A77" s="63" t="s">
        <v>105</v>
      </c>
      <c r="B77" s="15" t="s">
        <v>106</v>
      </c>
      <c r="C77" s="29">
        <v>24.5</v>
      </c>
      <c r="D77" s="29">
        <v>24.5</v>
      </c>
      <c r="E77" s="6">
        <f t="shared" si="16"/>
        <v>0</v>
      </c>
      <c r="F77" s="6">
        <f t="shared" si="15"/>
        <v>100</v>
      </c>
    </row>
    <row r="78" spans="1:6" ht="90">
      <c r="A78" s="63" t="s">
        <v>105</v>
      </c>
      <c r="B78" s="15" t="s">
        <v>171</v>
      </c>
      <c r="C78" s="29">
        <v>204</v>
      </c>
      <c r="D78" s="29">
        <v>200</v>
      </c>
      <c r="E78" s="6">
        <f t="shared" si="16"/>
        <v>-4</v>
      </c>
      <c r="F78" s="6">
        <f t="shared" si="15"/>
        <v>98.039215686274517</v>
      </c>
    </row>
    <row r="79" spans="1:6" ht="90">
      <c r="A79" s="63" t="s">
        <v>105</v>
      </c>
      <c r="B79" s="15" t="s">
        <v>172</v>
      </c>
      <c r="C79" s="29">
        <v>0</v>
      </c>
      <c r="D79" s="29">
        <v>17416.599999999999</v>
      </c>
      <c r="E79" s="6">
        <f>D79-C79</f>
        <v>17416.599999999999</v>
      </c>
      <c r="F79" s="6">
        <v>0</v>
      </c>
    </row>
    <row r="80" spans="1:6" ht="45">
      <c r="A80" s="63" t="s">
        <v>107</v>
      </c>
      <c r="B80" s="15" t="s">
        <v>108</v>
      </c>
      <c r="C80" s="29">
        <f>C81</f>
        <v>150.9</v>
      </c>
      <c r="D80" s="29">
        <f>D81</f>
        <v>142.1</v>
      </c>
      <c r="E80" s="6">
        <f t="shared" si="16"/>
        <v>-8.8000000000000114</v>
      </c>
      <c r="F80" s="6">
        <f t="shared" si="15"/>
        <v>94.168323392975481</v>
      </c>
    </row>
    <row r="81" spans="1:6" ht="60">
      <c r="A81" s="63" t="s">
        <v>109</v>
      </c>
      <c r="B81" s="15" t="s">
        <v>110</v>
      </c>
      <c r="C81" s="29">
        <v>150.9</v>
      </c>
      <c r="D81" s="29">
        <v>142.1</v>
      </c>
      <c r="E81" s="6">
        <f t="shared" si="16"/>
        <v>-8.8000000000000114</v>
      </c>
      <c r="F81" s="6">
        <f t="shared" si="15"/>
        <v>94.168323392975481</v>
      </c>
    </row>
    <row r="82" spans="1:6">
      <c r="A82" s="45" t="s">
        <v>28</v>
      </c>
      <c r="B82" s="27" t="s">
        <v>29</v>
      </c>
      <c r="C82" s="31">
        <f>C83+C85</f>
        <v>14778.400000000001</v>
      </c>
      <c r="D82" s="31">
        <f>D83+D85</f>
        <v>24065.8</v>
      </c>
      <c r="E82" s="5">
        <f t="shared" si="16"/>
        <v>9287.3999999999978</v>
      </c>
      <c r="F82" s="5">
        <f t="shared" si="15"/>
        <v>162.84442158826394</v>
      </c>
    </row>
    <row r="83" spans="1:6" ht="75">
      <c r="A83" s="63" t="s">
        <v>111</v>
      </c>
      <c r="B83" s="15" t="s">
        <v>112</v>
      </c>
      <c r="C83" s="29">
        <f>C84</f>
        <v>280.7</v>
      </c>
      <c r="D83" s="29">
        <f>D84</f>
        <v>4846.7</v>
      </c>
      <c r="E83" s="6">
        <f>D83-C83</f>
        <v>4566</v>
      </c>
      <c r="F83" s="6">
        <f t="shared" si="15"/>
        <v>1726.6476665479161</v>
      </c>
    </row>
    <row r="84" spans="1:6" ht="90">
      <c r="A84" s="63" t="s">
        <v>113</v>
      </c>
      <c r="B84" s="15" t="s">
        <v>114</v>
      </c>
      <c r="C84" s="29">
        <v>280.7</v>
      </c>
      <c r="D84" s="29">
        <v>4846.7</v>
      </c>
      <c r="E84" s="6">
        <f>D84-C84</f>
        <v>4566</v>
      </c>
      <c r="F84" s="6">
        <f t="shared" si="15"/>
        <v>1726.6476665479161</v>
      </c>
    </row>
    <row r="85" spans="1:6" ht="30">
      <c r="A85" s="63" t="s">
        <v>115</v>
      </c>
      <c r="B85" s="16" t="s">
        <v>146</v>
      </c>
      <c r="C85" s="29">
        <v>14497.7</v>
      </c>
      <c r="D85" s="29">
        <v>19219.099999999999</v>
      </c>
      <c r="E85" s="29">
        <f>D85-C85</f>
        <v>4721.3999999999978</v>
      </c>
      <c r="F85" s="6">
        <f t="shared" si="15"/>
        <v>132.56654503817845</v>
      </c>
    </row>
    <row r="86" spans="1:6" ht="29.25">
      <c r="A86" s="62" t="s">
        <v>116</v>
      </c>
      <c r="B86" s="17" t="s">
        <v>117</v>
      </c>
      <c r="C86" s="39">
        <f>C87</f>
        <v>0</v>
      </c>
      <c r="D86" s="39">
        <f>D87</f>
        <v>201.6</v>
      </c>
      <c r="E86" s="5">
        <f t="shared" ref="E86:E89" si="18">D86-C86</f>
        <v>201.6</v>
      </c>
      <c r="F86" s="5">
        <v>0</v>
      </c>
    </row>
    <row r="87" spans="1:6" ht="30">
      <c r="A87" s="63" t="s">
        <v>118</v>
      </c>
      <c r="B87" s="18" t="s">
        <v>119</v>
      </c>
      <c r="C87" s="41">
        <f>C88+C89</f>
        <v>0</v>
      </c>
      <c r="D87" s="41">
        <f>D88+D89</f>
        <v>201.6</v>
      </c>
      <c r="E87" s="5">
        <f t="shared" si="18"/>
        <v>201.6</v>
      </c>
      <c r="F87" s="6">
        <v>0</v>
      </c>
    </row>
    <row r="88" spans="1:6" ht="60">
      <c r="A88" s="63" t="s">
        <v>120</v>
      </c>
      <c r="B88" s="18" t="s">
        <v>121</v>
      </c>
      <c r="C88" s="41">
        <v>0</v>
      </c>
      <c r="D88" s="41">
        <v>31.7</v>
      </c>
      <c r="E88" s="5">
        <f t="shared" si="18"/>
        <v>31.7</v>
      </c>
      <c r="F88" s="6">
        <v>0</v>
      </c>
    </row>
    <row r="89" spans="1:6" ht="30">
      <c r="A89" s="63" t="s">
        <v>122</v>
      </c>
      <c r="B89" s="18" t="s">
        <v>119</v>
      </c>
      <c r="C89" s="41">
        <v>0</v>
      </c>
      <c r="D89" s="41">
        <v>169.9</v>
      </c>
      <c r="E89" s="5">
        <f t="shared" si="18"/>
        <v>169.9</v>
      </c>
      <c r="F89" s="6">
        <v>0</v>
      </c>
    </row>
    <row r="90" spans="1:6" ht="90">
      <c r="A90" s="62" t="s">
        <v>30</v>
      </c>
      <c r="B90" s="16" t="s">
        <v>147</v>
      </c>
      <c r="C90" s="39">
        <f>C91</f>
        <v>0</v>
      </c>
      <c r="D90" s="39">
        <f t="shared" ref="D90:E90" si="19">D91</f>
        <v>2.2000000000000002</v>
      </c>
      <c r="E90" s="39">
        <f t="shared" si="19"/>
        <v>2.2000000000000002</v>
      </c>
      <c r="F90" s="5">
        <v>0</v>
      </c>
    </row>
    <row r="91" spans="1:6" ht="75">
      <c r="A91" s="63" t="s">
        <v>123</v>
      </c>
      <c r="B91" s="16" t="s">
        <v>124</v>
      </c>
      <c r="C91" s="41">
        <v>0</v>
      </c>
      <c r="D91" s="41">
        <v>2.2000000000000002</v>
      </c>
      <c r="E91" s="5">
        <f>D91-C91</f>
        <v>2.2000000000000002</v>
      </c>
      <c r="F91" s="6">
        <v>0</v>
      </c>
    </row>
    <row r="92" spans="1:6" ht="43.5">
      <c r="A92" s="62" t="s">
        <v>31</v>
      </c>
      <c r="B92" s="28" t="s">
        <v>164</v>
      </c>
      <c r="C92" s="39">
        <f>C93</f>
        <v>0</v>
      </c>
      <c r="D92" s="39">
        <f t="shared" ref="D92:D93" si="20">D93</f>
        <v>-7.3</v>
      </c>
      <c r="E92" s="5">
        <f>D92-C92</f>
        <v>-7.3</v>
      </c>
      <c r="F92" s="5">
        <v>0</v>
      </c>
    </row>
    <row r="93" spans="1:6" ht="60">
      <c r="A93" s="63" t="s">
        <v>163</v>
      </c>
      <c r="B93" s="16" t="s">
        <v>125</v>
      </c>
      <c r="C93" s="41">
        <f>C94</f>
        <v>0</v>
      </c>
      <c r="D93" s="41">
        <f t="shared" si="20"/>
        <v>-7.3</v>
      </c>
      <c r="E93" s="5">
        <f>D93-C93</f>
        <v>-7.3</v>
      </c>
      <c r="F93" s="6">
        <v>0</v>
      </c>
    </row>
    <row r="94" spans="1:6" ht="60">
      <c r="A94" s="63" t="s">
        <v>126</v>
      </c>
      <c r="B94" s="16" t="s">
        <v>148</v>
      </c>
      <c r="C94" s="41">
        <v>0</v>
      </c>
      <c r="D94" s="41">
        <v>-7.3</v>
      </c>
      <c r="E94" s="5">
        <f>D94-C94</f>
        <v>-7.3</v>
      </c>
      <c r="F94" s="6">
        <v>0</v>
      </c>
    </row>
  </sheetData>
  <mergeCells count="7">
    <mergeCell ref="A1:B1"/>
    <mergeCell ref="A2:F2"/>
    <mergeCell ref="A4:A5"/>
    <mergeCell ref="B4:B5"/>
    <mergeCell ref="C4:C5"/>
    <mergeCell ref="D4:D5"/>
    <mergeCell ref="E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2020-04-14T06:43:17Z</dcterms:modified>
</cp:coreProperties>
</file>